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tevenwyatt/Library/Mobile Documents/com~apple~CloudDocs/Business/Website/Newsletter/"/>
    </mc:Choice>
  </mc:AlternateContent>
  <xr:revisionPtr revIDLastSave="0" documentId="13_ncr:1_{108E4061-9E5C-BD49-B481-53893EACC4C5}" xr6:coauthVersionLast="47" xr6:coauthVersionMax="47" xr10:uidLastSave="{00000000-0000-0000-0000-000000000000}"/>
  <bookViews>
    <workbookView xWindow="780" yWindow="780" windowWidth="33420" windowHeight="21360" xr2:uid="{00000000-000D-0000-FFFF-FFFF00000000}"/>
  </bookViews>
  <sheets>
    <sheet name="Start Here" sheetId="1" r:id="rId1"/>
    <sheet name="Assumptions" sheetId="5" r:id="rId2"/>
    <sheet name="Budget &amp; Actual" sheetId="2" r:id="rId3"/>
    <sheet name="Cash Flow" sheetId="3" r:id="rId4"/>
    <sheet name="Dashboard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5" i="4"/>
  <c r="B15" i="3"/>
  <c r="N11" i="3"/>
  <c r="D34" i="2"/>
  <c r="D9" i="2"/>
  <c r="D33" i="2"/>
  <c r="K16" i="3"/>
  <c r="J16" i="3"/>
  <c r="M15" i="3"/>
  <c r="L15" i="3"/>
  <c r="K15" i="3"/>
  <c r="J15" i="3"/>
  <c r="I15" i="3"/>
  <c r="H15" i="3"/>
  <c r="G15" i="3"/>
  <c r="F15" i="3"/>
  <c r="E15" i="3"/>
  <c r="D15" i="3"/>
  <c r="D16" i="3" s="1"/>
  <c r="C15" i="3"/>
  <c r="N15" i="3" s="1"/>
  <c r="N14" i="3"/>
  <c r="N13" i="3"/>
  <c r="N12" i="3"/>
  <c r="N10" i="3"/>
  <c r="N9" i="3"/>
  <c r="M8" i="3"/>
  <c r="M16" i="3" s="1"/>
  <c r="L8" i="3"/>
  <c r="L16" i="3" s="1"/>
  <c r="K8" i="3"/>
  <c r="J8" i="3"/>
  <c r="I8" i="3"/>
  <c r="I16" i="3" s="1"/>
  <c r="H8" i="3"/>
  <c r="H16" i="3" s="1"/>
  <c r="G8" i="3"/>
  <c r="G16" i="3" s="1"/>
  <c r="F8" i="3"/>
  <c r="F16" i="3" s="1"/>
  <c r="E8" i="3"/>
  <c r="E16" i="3" s="1"/>
  <c r="D8" i="3"/>
  <c r="C8" i="3"/>
  <c r="C16" i="3" s="1"/>
  <c r="B8" i="3"/>
  <c r="B16" i="3" s="1"/>
  <c r="N7" i="3"/>
  <c r="N6" i="3"/>
  <c r="B5" i="3"/>
  <c r="Z34" i="2"/>
  <c r="X34" i="2"/>
  <c r="W34" i="2"/>
  <c r="V34" i="2"/>
  <c r="P34" i="2"/>
  <c r="N34" i="2"/>
  <c r="M34" i="2"/>
  <c r="L34" i="2"/>
  <c r="F34" i="2"/>
  <c r="AA33" i="2"/>
  <c r="AA34" i="2" s="1"/>
  <c r="Z33" i="2"/>
  <c r="Y33" i="2"/>
  <c r="X33" i="2"/>
  <c r="W33" i="2"/>
  <c r="V33" i="2"/>
  <c r="U33" i="2"/>
  <c r="T33" i="2"/>
  <c r="S33" i="2"/>
  <c r="R33" i="2"/>
  <c r="Q33" i="2"/>
  <c r="Q34" i="2" s="1"/>
  <c r="P33" i="2"/>
  <c r="O33" i="2"/>
  <c r="N33" i="2"/>
  <c r="M33" i="2"/>
  <c r="L33" i="2"/>
  <c r="K33" i="2"/>
  <c r="J33" i="2"/>
  <c r="I33" i="2"/>
  <c r="H33" i="2"/>
  <c r="G33" i="2"/>
  <c r="AB33" i="2" s="1"/>
  <c r="F33" i="2"/>
  <c r="E33" i="2"/>
  <c r="B6" i="4"/>
  <c r="AB32" i="2"/>
  <c r="AB30" i="2"/>
  <c r="AB29" i="2"/>
  <c r="AB28" i="2"/>
  <c r="AB27" i="2"/>
  <c r="AB26" i="2"/>
  <c r="AB25" i="2"/>
  <c r="AB24" i="2"/>
  <c r="AB22" i="2"/>
  <c r="AB21" i="2"/>
  <c r="AB20" i="2"/>
  <c r="AB18" i="2"/>
  <c r="AB17" i="2"/>
  <c r="AB15" i="2"/>
  <c r="AB14" i="2"/>
  <c r="AB13" i="2"/>
  <c r="AB12" i="2"/>
  <c r="AB11" i="2"/>
  <c r="AA9" i="2"/>
  <c r="Z9" i="2"/>
  <c r="Y9" i="2"/>
  <c r="Y34" i="2" s="1"/>
  <c r="X9" i="2"/>
  <c r="W9" i="2"/>
  <c r="V9" i="2"/>
  <c r="U9" i="2"/>
  <c r="U34" i="2" s="1"/>
  <c r="T9" i="2"/>
  <c r="C5" i="4" s="1"/>
  <c r="S9" i="2"/>
  <c r="S34" i="2" s="1"/>
  <c r="R9" i="2"/>
  <c r="AB9" i="2" s="1"/>
  <c r="Q9" i="2"/>
  <c r="P9" i="2"/>
  <c r="O9" i="2"/>
  <c r="O34" i="2" s="1"/>
  <c r="N9" i="2"/>
  <c r="M9" i="2"/>
  <c r="L9" i="2"/>
  <c r="K9" i="2"/>
  <c r="K34" i="2" s="1"/>
  <c r="J9" i="2"/>
  <c r="J34" i="2" s="1"/>
  <c r="I9" i="2"/>
  <c r="I34" i="2" s="1"/>
  <c r="H9" i="2"/>
  <c r="H34" i="2" s="1"/>
  <c r="G9" i="2"/>
  <c r="F9" i="2"/>
  <c r="E9" i="2"/>
  <c r="E34" i="2" s="1"/>
  <c r="AB8" i="2"/>
  <c r="AB7" i="2"/>
  <c r="AB6" i="2"/>
  <c r="B17" i="3" l="1"/>
  <c r="D5" i="4"/>
  <c r="N16" i="3"/>
  <c r="AB34" i="2"/>
  <c r="C6" i="4"/>
  <c r="D6" i="4" s="1"/>
  <c r="R34" i="2"/>
  <c r="G34" i="2"/>
  <c r="T34" i="2"/>
  <c r="N8" i="3"/>
  <c r="C5" i="3" l="1"/>
  <c r="C17" i="3" s="1"/>
  <c r="B18" i="3"/>
  <c r="B20" i="4"/>
  <c r="C18" i="3"/>
  <c r="C7" i="4"/>
  <c r="D7" i="4" s="1"/>
  <c r="D5" i="3" l="1"/>
  <c r="D17" i="3" s="1"/>
  <c r="C20" i="4"/>
  <c r="E5" i="3"/>
  <c r="E17" i="3" s="1"/>
  <c r="D18" i="3"/>
  <c r="D20" i="4"/>
  <c r="E18" i="3" l="1"/>
  <c r="F5" i="3"/>
  <c r="F17" i="3" s="1"/>
  <c r="E20" i="4"/>
  <c r="F18" i="3" l="1"/>
  <c r="F20" i="4"/>
  <c r="G5" i="3"/>
  <c r="G17" i="3" s="1"/>
  <c r="H5" i="3" l="1"/>
  <c r="H17" i="3" s="1"/>
  <c r="G20" i="4"/>
  <c r="G18" i="3"/>
  <c r="H20" i="4" l="1"/>
  <c r="I5" i="3"/>
  <c r="I17" i="3" s="1"/>
  <c r="H18" i="3"/>
  <c r="I20" i="4" l="1"/>
  <c r="J5" i="3"/>
  <c r="J17" i="3" s="1"/>
  <c r="I18" i="3"/>
  <c r="J20" i="4" l="1"/>
  <c r="J18" i="3"/>
  <c r="K5" i="3"/>
  <c r="K17" i="3" s="1"/>
  <c r="K20" i="4" l="1"/>
  <c r="K18" i="3"/>
  <c r="L5" i="3"/>
  <c r="L17" i="3" s="1"/>
  <c r="L20" i="4" l="1"/>
  <c r="L18" i="3"/>
  <c r="M5" i="3"/>
  <c r="M17" i="3" s="1"/>
  <c r="B9" i="4" s="1"/>
  <c r="M20" i="4" l="1"/>
  <c r="B8" i="4"/>
  <c r="M18" i="3"/>
  <c r="N17" i="3"/>
</calcChain>
</file>

<file path=xl/sharedStrings.xml><?xml version="1.0" encoding="utf-8"?>
<sst xmlns="http://schemas.openxmlformats.org/spreadsheetml/2006/main" count="217" uniqueCount="155">
  <si>
    <t>Microbusiness Budget &amp; Cash-Flow Forecast</t>
  </si>
  <si>
    <t>A practical 12-month planning tool from Steve Wyatt Growth</t>
  </si>
  <si>
    <t>Purpose</t>
  </si>
  <si>
    <t>Use this workbook to understand expected income, operating costs, profitability, cash timing and the assumptions that matter most.</t>
  </si>
  <si>
    <t>How to use it</t>
  </si>
  <si>
    <t>1. Complete the yellow cells on Assumptions.  2. Enter monthly budget and actual figures.  3. Update Cash Flow for timing differences and non-P&amp;L cash movements.  4. Review the Dashboard and investigate material variances.</t>
  </si>
  <si>
    <t>What makes it different</t>
  </si>
  <si>
    <t>The workbook deliberately separates profit from cash and adds operational drivers, scenario thinking and management questions.  It is designed for decision support, not bookkeeping.</t>
  </si>
  <si>
    <t>Update rhythm</t>
  </si>
  <si>
    <t>Review at least monthly.  Replace old assumptions with what is now known.  A budget tells you what you expected; a forecast should tell you what you now know.</t>
  </si>
  <si>
    <t>Important</t>
  </si>
  <si>
    <t>This is a management-planning template, not accounting, tax, legal or financial advice.  Check material decisions and statutory obligations with an appropriately qualified adviser.</t>
  </si>
  <si>
    <t>Five questions to keep beside the numbers</t>
  </si>
  <si>
    <t>1</t>
  </si>
  <si>
    <t>What changed, and why?</t>
  </si>
  <si>
    <t>2</t>
  </si>
  <si>
    <t>Is the movement temporary, recurring or structural?</t>
  </si>
  <si>
    <t>3</t>
  </si>
  <si>
    <t>What is consuming cash before it appears clearly in profit?</t>
  </si>
  <si>
    <t>4</t>
  </si>
  <si>
    <t>Which assumption would matter most if it proved wrong?</t>
  </si>
  <si>
    <t>5</t>
  </si>
  <si>
    <t>What decision, if any, does the information require?</t>
  </si>
  <si>
    <t>Operational Clarity principle: Better information supports better decisions.</t>
  </si>
  <si>
    <t>Budget &amp; Actual | Monthly Management View</t>
  </si>
  <si>
    <t>BUDGET / FORECAST (£)</t>
  </si>
  <si>
    <t>ACTUAL (£)</t>
  </si>
  <si>
    <t>Annual variance (£)</t>
  </si>
  <si>
    <t>Category</t>
  </si>
  <si>
    <t>Type</t>
  </si>
  <si>
    <t>Operational driver / note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</si>
  <si>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</si>
  <si>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</si>
  <si>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</si>
  <si>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</si>
  <si>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</si>
  <si>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</si>
  <si>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</si>
  <si>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</si>
  <si>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</si>
  <si>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</si>
  <si>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</si>
  <si>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</si>
  <si>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Income</t>
  </si>
  <si>
    <t>Product / service income</t>
  </si>
  <si>
    <t>What volume, rate or pipeline assumption drives this?</t>
  </si>
  <si>
    <t>Recurring / retainer income</t>
  </si>
  <si>
    <t>How secure is the recurring element?</t>
  </si>
  <si>
    <t>Other operating income</t>
  </si>
  <si>
    <t>Is this repeatable or one-off?</t>
  </si>
  <si>
    <t>Total income</t>
  </si>
  <si>
    <t>Total</t>
  </si>
  <si>
    <t>People &amp; delivery</t>
  </si>
  <si>
    <t>Salaries / drawings</t>
  </si>
  <si>
    <t>Cost</t>
  </si>
  <si>
    <t>Capacity and affordability</t>
  </si>
  <si>
    <t>Employer costs / pensions</t>
  </si>
  <si>
    <t>Employment cost assumptions</t>
  </si>
  <si>
    <t>Freelance / subcontractor costs</t>
  </si>
  <si>
    <t>Demand-led delivery capacity</t>
  </si>
  <si>
    <t>Training &amp; development</t>
  </si>
  <si>
    <t>Capability investment</t>
  </si>
  <si>
    <t>Travel &amp; subsistence</t>
  </si>
  <si>
    <t>Delivery requirement</t>
  </si>
  <si>
    <t>Premises &amp; workspace</t>
  </si>
  <si>
    <t>Rent / coworking</t>
  </si>
  <si>
    <t>Fixed or flexible commitment</t>
  </si>
  <si>
    <t>Utilities / facilities</t>
  </si>
  <si>
    <t>Seasonal or usage-sensitive?</t>
  </si>
  <si>
    <t>Technology &amp; operations</t>
  </si>
  <si>
    <t>Software &amp; subscriptions</t>
  </si>
  <si>
    <t>Which tools are actually used?</t>
  </si>
  <si>
    <t>Website / hosting / domains</t>
  </si>
  <si>
    <t>Recurring digital infrastructure</t>
  </si>
  <si>
    <t>Equipment / small assets</t>
  </si>
  <si>
    <t>Planned or reactive replacement</t>
  </si>
  <si>
    <t>Marketing &amp; sales</t>
  </si>
  <si>
    <t>Marketing / advertising</t>
  </si>
  <si>
    <t>What outcome is expected?</t>
  </si>
  <si>
    <t>Events / networking</t>
  </si>
  <si>
    <t>Lead generation or relationship value</t>
  </si>
  <si>
    <t>Professional &amp; finance</t>
  </si>
  <si>
    <t>Accountancy / bookkeeping</t>
  </si>
  <si>
    <t>Compliance and management support</t>
  </si>
  <si>
    <t>Legal / professional services</t>
  </si>
  <si>
    <t>One-off or recurring?</t>
  </si>
  <si>
    <t>Bank / payment fees</t>
  </si>
  <si>
    <t>Linked to transaction volume</t>
  </si>
  <si>
    <t>Insurance</t>
  </si>
  <si>
    <t>Required cover / renewal timing</t>
  </si>
  <si>
    <t>Other operating costs</t>
  </si>
  <si>
    <t>Explain material items</t>
  </si>
  <si>
    <t>Total operating costs</t>
  </si>
  <si>
    <t>Operating profit / (loss)</t>
  </si>
  <si>
    <t>Result</t>
  </si>
  <si>
    <t>Before tax and owner distributions</t>
  </si>
  <si>
    <t>Cash movement</t>
  </si>
  <si>
    <t>12-month total / closing</t>
  </si>
  <si>
    <t>Opening cash</t>
  </si>
  <si>
    <t>Cash received from customers</t>
  </si>
  <si>
    <t>Other cash received</t>
  </si>
  <si>
    <t>Total cash in</t>
  </si>
  <si>
    <t>Operating payments</t>
  </si>
  <si>
    <t>Tax / VAT payments</t>
  </si>
  <si>
    <t>Loan / finance payments</t>
  </si>
  <si>
    <t>Owner distributions / drawings</t>
  </si>
  <si>
    <t>Capital purchases</t>
  </si>
  <si>
    <t>Other cash payments</t>
  </si>
  <si>
    <t>Total cash out</t>
  </si>
  <si>
    <t>Net cash movement</t>
  </si>
  <si>
    <t>Closing cash</t>
  </si>
  <si>
    <t>Minimum cash warning</t>
  </si>
  <si>
    <t>Dashboard | What needs attention?</t>
  </si>
  <si>
    <t>Measure</t>
  </si>
  <si>
    <t>Budget / Forecast</t>
  </si>
  <si>
    <t>Actual</t>
  </si>
  <si>
    <t>Variance</t>
  </si>
  <si>
    <t>12-month income</t>
  </si>
  <si>
    <t>12-month operating costs</t>
  </si>
  <si>
    <t>Lowest projected cash</t>
  </si>
  <si>
    <t>Management prompts</t>
  </si>
  <si>
    <t>What changed?</t>
  </si>
  <si>
    <t>Identify the largest material movement rather than reviewing every line equally.</t>
  </si>
  <si>
    <t>Why did it change?</t>
  </si>
  <si>
    <t>Separate timing differences from recurring operational change.</t>
  </si>
  <si>
    <t>What is hidden?</t>
  </si>
  <si>
    <t>Look for management time, rework, vacancy pressure or workarounds that do not appear neatly in the accounts.</t>
  </si>
  <si>
    <t>What happens next?</t>
  </si>
  <si>
    <t>Update the forecast when evidence changes.  Do not preserve an old assumption simply because it was in the original budget.</t>
  </si>
  <si>
    <t>What decision is required?</t>
  </si>
  <si>
    <t>Record the action, owner and review date outside this workbook if follow-up is needed.</t>
  </si>
  <si>
    <t>Cash position across the 12-month forecast</t>
  </si>
  <si>
    <t>Assumptions &amp; Setup</t>
  </si>
  <si>
    <t>Business name</t>
  </si>
  <si>
    <t>[Enter business name]</t>
  </si>
  <si>
    <t>Forecast start month</t>
  </si>
  <si>
    <t>Opening cash balance</t>
  </si>
  <si>
    <t>Corporation / income tax reserve %</t>
  </si>
  <si>
    <t>VAT registered?</t>
  </si>
  <si>
    <t>No</t>
  </si>
  <si>
    <t>Scenario</t>
  </si>
  <si>
    <t>Base</t>
  </si>
  <si>
    <t>Scenario assumptions</t>
  </si>
  <si>
    <t>Driver</t>
  </si>
  <si>
    <t>Cautious</t>
  </si>
  <si>
    <t>Improved</t>
  </si>
  <si>
    <t>Income factor</t>
  </si>
  <si>
    <t>Operating cost factor</t>
  </si>
  <si>
    <t>Customer payment delay (days)</t>
  </si>
  <si>
    <t>Notes</t>
  </si>
  <si>
    <t>Expected case</t>
  </si>
  <si>
    <t>Lower income / higher costs</t>
  </si>
  <si>
    <t>Stronger income / tighter costs</t>
  </si>
  <si>
    <t>Use scenarios to test resilience, not to manufacture certainty.  Replace assumptions when better evidence becomes available.</t>
  </si>
  <si>
    <t>12-Month Cash Flow | Timing Matters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</si>
</sst>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\£#,##0;[Red]\(\£#,##0\);\-"/>
    <numFmt numFmtId="166" formatCode="0.0%;[Red]\(0.0%\);\-"/>
  </numFmts>
  <fonts count="11">
    <font>
      <sz val="11"/>
      <name val="Carlito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color rgb="FF2E2E2E"/>
      <name val="Arial"/>
      <family val="2"/>
    </font>
    <font>
      <b/>
      <sz val="10"/>
      <color rgb="FFB08D57"/>
      <name val="Arial"/>
      <family val="2"/>
    </font>
    <font>
      <b/>
      <i/>
      <sz val="10"/>
      <color rgb="FF2E2E2E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sz val="10"/>
      <color rgb="FF008000"/>
      <name val="Arial"/>
      <family val="2"/>
    </font>
    <font>
      <i/>
      <sz val="10"/>
      <color rgb="FF2E2E2E"/>
      <name val="Arial"/>
      <family val="2"/>
    </font>
    <font>
      <b/>
      <sz val="16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E2E2E"/>
      </patternFill>
    </fill>
    <fill>
      <patternFill patternType="solid">
        <fgColor rgb="FFF7F3EA"/>
      </patternFill>
    </fill>
    <fill>
      <patternFill patternType="solid">
        <fgColor rgb="FFE8DCC7"/>
      </patternFill>
    </fill>
    <fill>
      <patternFill patternType="solid">
        <fgColor rgb="FFB08D57"/>
      </patternFill>
    </fill>
    <fill>
      <patternFill patternType="solid">
        <fgColor rgb="FFFFF7CC"/>
      </patternFill>
    </fill>
    <fill>
      <patternFill patternType="solid">
        <fgColor rgb="FFE9E7E2"/>
      </patternFill>
    </fill>
  </fills>
  <borders count="2">
    <border>
      <left/>
      <right/>
      <top/>
      <bottom/>
      <diagonal/>
    </border>
    <border>
      <left/>
      <right/>
      <top style="thin">
        <color rgb="FFB08D5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4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3" fillId="7" borderId="0" xfId="0" applyFont="1" applyFill="1"/>
    <xf numFmtId="0" fontId="3" fillId="7" borderId="0" xfId="0" applyFont="1" applyFill="1" applyAlignment="1">
      <alignment wrapText="1"/>
    </xf>
    <xf numFmtId="165" fontId="3" fillId="7" borderId="0" xfId="0" applyNumberFormat="1" applyFont="1" applyFill="1"/>
    <xf numFmtId="165" fontId="6" fillId="6" borderId="0" xfId="0" applyNumberFormat="1" applyFont="1" applyFill="1"/>
    <xf numFmtId="165" fontId="2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165" fontId="7" fillId="0" borderId="1" xfId="0" applyNumberFormat="1" applyFont="1" applyBorder="1"/>
    <xf numFmtId="165" fontId="8" fillId="0" borderId="0" xfId="0" applyNumberFormat="1" applyFont="1"/>
    <xf numFmtId="0" fontId="3" fillId="4" borderId="0" xfId="0" applyFont="1" applyFill="1"/>
    <xf numFmtId="0" fontId="6" fillId="6" borderId="0" xfId="0" applyFont="1" applyFill="1"/>
    <xf numFmtId="164" fontId="6" fillId="6" borderId="0" xfId="0" applyNumberFormat="1" applyFont="1" applyFill="1"/>
    <xf numFmtId="166" fontId="6" fillId="6" borderId="0" xfId="0" applyNumberFormat="1" applyFont="1" applyFill="1"/>
    <xf numFmtId="0" fontId="10" fillId="2" borderId="0" xfId="0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1" fillId="5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wrapText="1"/>
    </xf>
    <xf numFmtId="0" fontId="10" fillId="2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9" fillId="3" borderId="0" xfId="0" applyFont="1" applyFill="1" applyAlignment="1">
      <alignment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color rgb="FFA23B3B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Projected closing cash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Oct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Dashboard!$B$20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A98-1D40-8172-DCA8B23ADF9F}"/>
            </c:ext>
          </c:extLst>
        </c:ser>
        <c:ser>
          <c:idx val="1"/>
          <c:order val="1"/>
          <c:tx>
            <c:v>Nov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Dashboard!$C$20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A98-1D40-8172-DCA8B23ADF9F}"/>
            </c:ext>
          </c:extLst>
        </c:ser>
        <c:ser>
          <c:idx val="2"/>
          <c:order val="2"/>
          <c:tx>
            <c:v>Dec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Dashboard!$D$20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A98-1D40-8172-DCA8B23ADF9F}"/>
            </c:ext>
          </c:extLst>
        </c:ser>
        <c:ser>
          <c:idx val="3"/>
          <c:order val="3"/>
          <c:tx>
            <c:v>Jan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Dashboard!$E$20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A98-1D40-8172-DCA8B23ADF9F}"/>
            </c:ext>
          </c:extLst>
        </c:ser>
        <c:ser>
          <c:idx val="4"/>
          <c:order val="4"/>
          <c:tx>
            <c:v>Feb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Dashboard!$F$20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A98-1D40-8172-DCA8B23ADF9F}"/>
            </c:ext>
          </c:extLst>
        </c:ser>
        <c:ser>
          <c:idx val="5"/>
          <c:order val="5"/>
          <c:tx>
            <c:v>Mar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Dashboard!$G$20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7A98-1D40-8172-DCA8B23ADF9F}"/>
            </c:ext>
          </c:extLst>
        </c:ser>
        <c:ser>
          <c:idx val="6"/>
          <c:order val="6"/>
          <c:tx>
            <c:v>Apr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Dashboard!$H$20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7A98-1D40-8172-DCA8B23ADF9F}"/>
            </c:ext>
          </c:extLst>
        </c:ser>
        <c:ser>
          <c:idx val="7"/>
          <c:order val="7"/>
          <c:tx>
            <c:v>May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Dashboard!$I$20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7A98-1D40-8172-DCA8B23ADF9F}"/>
            </c:ext>
          </c:extLst>
        </c:ser>
        <c:ser>
          <c:idx val="8"/>
          <c:order val="8"/>
          <c:tx>
            <c:v>Jun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Dashboard!$J$20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7A98-1D40-8172-DCA8B23ADF9F}"/>
            </c:ext>
          </c:extLst>
        </c:ser>
        <c:ser>
          <c:idx val="9"/>
          <c:order val="9"/>
          <c:tx>
            <c:v>Jul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Dashboard!$K$20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7A98-1D40-8172-DCA8B23ADF9F}"/>
            </c:ext>
          </c:extLst>
        </c:ser>
        <c:ser>
          <c:idx val="10"/>
          <c:order val="10"/>
          <c:tx>
            <c:v>Aug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Dashboard!$L$20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7A98-1D40-8172-DCA8B23ADF9F}"/>
            </c:ext>
          </c:extLst>
        </c:ser>
        <c:ser>
          <c:idx val="11"/>
          <c:order val="11"/>
          <c:tx>
            <c:v>Sep</c:v>
          </c:tx>
          <c:marker>
            <c:symbol val="none"/>
          </c:marker>
          <c:cat>
            <c:strRef>
              <c:f>Dashboard!$A$20</c:f>
              <c:strCache>
                <c:ptCount val="1"/>
                <c:pt idx="0">
                  <c:v>Closing cash</c:v>
                </c:pt>
              </c:strCache>
            </c:strRef>
          </c:cat>
          <c:val>
            <c:numRef>
              <c:f>Dashboard!$M$20</c:f>
              <c:numCache>
                <c:formatCode>\£#,##0;[Red]\(\£#,##0\);\-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7A98-1D40-8172-DCA8B23AD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£#,##0;[Red]\(\£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8.83203125" defaultRowHeight="14"/>
  <cols>
    <col min="1" max="1" width="20" customWidth="1"/>
    <col min="2" max="2" width="85" customWidth="1"/>
    <col min="3" max="8" width="12" customWidth="1"/>
  </cols>
  <sheetData>
    <row r="1" spans="1:28">
      <c r="A1" s="21" t="s">
        <v>0</v>
      </c>
      <c r="B1" s="21"/>
      <c r="C1" s="21"/>
      <c r="D1" s="21"/>
      <c r="E1" s="21"/>
      <c r="F1" s="21"/>
      <c r="G1" s="21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1"/>
      <c r="B2" s="21"/>
      <c r="C2" s="21"/>
      <c r="D2" s="21"/>
      <c r="E2" s="21"/>
      <c r="F2" s="21"/>
      <c r="G2" s="21"/>
      <c r="H2" s="2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22" t="s">
        <v>1</v>
      </c>
      <c r="B4" s="22"/>
      <c r="C4" s="22"/>
      <c r="D4" s="22"/>
      <c r="E4" s="22"/>
      <c r="F4" s="22"/>
      <c r="G4" s="22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">
      <c r="A6" s="3" t="s">
        <v>2</v>
      </c>
      <c r="B6" s="4" t="s">
        <v>3</v>
      </c>
      <c r="C6" s="2"/>
      <c r="D6" s="2"/>
      <c r="E6" s="2"/>
      <c r="F6" s="2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42">
      <c r="A7" s="3" t="s">
        <v>4</v>
      </c>
      <c r="B7" s="4" t="s">
        <v>5</v>
      </c>
      <c r="C7" s="2"/>
      <c r="D7" s="2"/>
      <c r="E7" s="2"/>
      <c r="F7" s="2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8">
      <c r="A8" s="3" t="s">
        <v>6</v>
      </c>
      <c r="B8" s="4" t="s">
        <v>7</v>
      </c>
      <c r="C8" s="2"/>
      <c r="D8" s="2"/>
      <c r="E8" s="2"/>
      <c r="F8" s="2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8">
      <c r="A9" s="3" t="s">
        <v>8</v>
      </c>
      <c r="B9" s="4" t="s">
        <v>9</v>
      </c>
      <c r="C9" s="2"/>
      <c r="D9" s="2"/>
      <c r="E9" s="2"/>
      <c r="F9" s="2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8">
      <c r="A10" s="3" t="s">
        <v>10</v>
      </c>
      <c r="B10" s="4" t="s">
        <v>11</v>
      </c>
      <c r="C10" s="2"/>
      <c r="D10" s="2"/>
      <c r="E10" s="2"/>
      <c r="F10" s="2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23" t="s">
        <v>12</v>
      </c>
      <c r="B12" s="23"/>
      <c r="C12" s="23"/>
      <c r="D12" s="23"/>
      <c r="E12" s="23"/>
      <c r="F12" s="23"/>
      <c r="G12" s="23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5" t="s">
        <v>13</v>
      </c>
      <c r="B13" s="6" t="s">
        <v>14</v>
      </c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5" t="s">
        <v>15</v>
      </c>
      <c r="B14" s="6" t="s">
        <v>16</v>
      </c>
      <c r="C14" s="2"/>
      <c r="D14" s="2"/>
      <c r="E14" s="2"/>
      <c r="F14" s="2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5" t="s">
        <v>17</v>
      </c>
      <c r="B15" s="6" t="s">
        <v>18</v>
      </c>
      <c r="C15" s="2"/>
      <c r="D15" s="2"/>
      <c r="E15" s="2"/>
      <c r="F15" s="2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5" t="s">
        <v>19</v>
      </c>
      <c r="B16" s="6" t="s">
        <v>20</v>
      </c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5" t="s">
        <v>21</v>
      </c>
      <c r="B17" s="6" t="s">
        <v>22</v>
      </c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24" t="s">
        <v>23</v>
      </c>
      <c r="B19" s="24"/>
      <c r="C19" s="24"/>
      <c r="D19" s="24"/>
      <c r="E19" s="24"/>
      <c r="F19" s="24"/>
      <c r="G19" s="24"/>
      <c r="H19" s="2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2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</sheetData>
  <mergeCells count="4">
    <mergeCell ref="A1:H2"/>
    <mergeCell ref="A4:H4"/>
    <mergeCell ref="A12:H12"/>
    <mergeCell ref="A19:H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6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3" sqref="B13"/>
    </sheetView>
  </sheetViews>
  <sheetFormatPr baseColWidth="10" defaultColWidth="8.83203125" defaultRowHeight="14"/>
  <cols>
    <col min="1" max="1" width="30" customWidth="1"/>
    <col min="2" max="4" width="20" customWidth="1"/>
    <col min="5" max="6" width="15" customWidth="1"/>
  </cols>
  <sheetData>
    <row r="1" spans="1:28">
      <c r="A1" s="25" t="s">
        <v>132</v>
      </c>
      <c r="B1" s="25"/>
      <c r="C1" s="25"/>
      <c r="D1" s="25"/>
      <c r="E1" s="25"/>
      <c r="F1" s="2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5"/>
      <c r="B2" s="25"/>
      <c r="C2" s="25"/>
      <c r="D2" s="25"/>
      <c r="E2" s="25"/>
      <c r="F2" s="2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17" t="s">
        <v>133</v>
      </c>
      <c r="B4" s="18" t="s">
        <v>134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17" t="s">
        <v>135</v>
      </c>
      <c r="B5" s="19">
        <v>46296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>
      <c r="A6" s="17" t="s">
        <v>136</v>
      </c>
      <c r="B6" s="11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17" t="s">
        <v>137</v>
      </c>
      <c r="B7" s="20">
        <v>0.2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17" t="s">
        <v>138</v>
      </c>
      <c r="B8" s="18" t="s">
        <v>139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17" t="s">
        <v>140</v>
      </c>
      <c r="B9" s="18" t="s">
        <v>141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26" t="s">
        <v>142</v>
      </c>
      <c r="B11" s="26"/>
      <c r="C11" s="26"/>
      <c r="D11" s="26"/>
      <c r="E11" s="26"/>
      <c r="F11" s="2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7" t="s">
        <v>143</v>
      </c>
      <c r="B12" s="7" t="s">
        <v>141</v>
      </c>
      <c r="C12" s="7" t="s">
        <v>144</v>
      </c>
      <c r="D12" s="7" t="s">
        <v>145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1" t="s">
        <v>146</v>
      </c>
      <c r="B13" s="20">
        <v>1</v>
      </c>
      <c r="C13" s="20">
        <v>0.85</v>
      </c>
      <c r="D13" s="20">
        <v>1.1000000000000001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1" t="s">
        <v>147</v>
      </c>
      <c r="B14" s="20">
        <v>1</v>
      </c>
      <c r="C14" s="20">
        <v>1.05</v>
      </c>
      <c r="D14" s="20">
        <v>0.98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1" t="s">
        <v>148</v>
      </c>
      <c r="B15" s="18">
        <v>30</v>
      </c>
      <c r="C15" s="18">
        <v>45</v>
      </c>
      <c r="D15" s="18">
        <v>20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1" t="s">
        <v>149</v>
      </c>
      <c r="B16" s="1" t="s">
        <v>150</v>
      </c>
      <c r="C16" s="1" t="s">
        <v>151</v>
      </c>
      <c r="D16" s="1" t="s">
        <v>152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27" t="s">
        <v>153</v>
      </c>
      <c r="B18" s="27"/>
      <c r="C18" s="27"/>
      <c r="D18" s="27"/>
      <c r="E18" s="27"/>
      <c r="F18" s="2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</sheetData>
  <mergeCells count="3">
    <mergeCell ref="A1:F2"/>
    <mergeCell ref="A11:F11"/>
    <mergeCell ref="A18:F18"/>
  </mergeCells>
  <dataValidations count="2">
    <dataValidation type="list" sqref="B8" xr:uid="{00000000-0002-0000-0400-000000000000}">
      <formula1>"No,Yes"</formula1>
    </dataValidation>
    <dataValidation type="list" sqref="B9" xr:uid="{00000000-0002-0000-0400-000001000000}">
      <formula1>"Base,Cautious,Improved"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60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baseColWidth="10" defaultColWidth="8.83203125" defaultRowHeight="14"/>
  <cols>
    <col min="1" max="1" width="28" customWidth="1"/>
    <col min="2" max="2" width="12" customWidth="1"/>
    <col min="3" max="3" width="34" customWidth="1"/>
    <col min="4" max="28" width="12" customWidth="1"/>
  </cols>
  <sheetData>
    <row r="1" spans="1:28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>
      <c r="A3" s="1"/>
      <c r="B3" s="1"/>
      <c r="C3" s="1"/>
      <c r="D3" s="28" t="s">
        <v>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 t="s">
        <v>26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 t="s">
        <v>27</v>
      </c>
    </row>
    <row r="4" spans="1:28">
      <c r="A4" s="7" t="s">
        <v>28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7" t="s">
        <v>41</v>
      </c>
      <c r="O4" s="7" t="s">
        <v>42</v>
      </c>
      <c r="P4" s="7" t="s">
        <v>31</v>
      </c>
      <c r="Q4" s="7" t="s">
        <v>32</v>
      </c>
      <c r="R4" s="7" t="s">
        <v>33</v>
      </c>
      <c r="S4" s="7" t="s">
        <v>34</v>
      </c>
      <c r="T4" s="7" t="s">
        <v>35</v>
      </c>
      <c r="U4" s="7" t="s">
        <v>36</v>
      </c>
      <c r="V4" s="7" t="s">
        <v>37</v>
      </c>
      <c r="W4" s="7" t="s">
        <v>38</v>
      </c>
      <c r="X4" s="7" t="s">
        <v>39</v>
      </c>
      <c r="Y4" s="7" t="s">
        <v>40</v>
      </c>
      <c r="Z4" s="7" t="s">
        <v>41</v>
      </c>
      <c r="AA4" s="7" t="s">
        <v>42</v>
      </c>
      <c r="AB4" s="28"/>
    </row>
    <row r="5" spans="1:28">
      <c r="A5" s="8" t="s">
        <v>43</v>
      </c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0"/>
    </row>
    <row r="6" spans="1:28" ht="28">
      <c r="A6" s="1" t="s">
        <v>44</v>
      </c>
      <c r="B6" s="1" t="s">
        <v>43</v>
      </c>
      <c r="C6" s="2" t="s">
        <v>45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2">
        <f>SUM(P6:AA6)-SUM(D6:O6)</f>
        <v>0</v>
      </c>
    </row>
    <row r="7" spans="1:28">
      <c r="A7" s="1" t="s">
        <v>46</v>
      </c>
      <c r="B7" s="1" t="s">
        <v>43</v>
      </c>
      <c r="C7" s="2" t="s">
        <v>47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2">
        <f>SUM(P7:AA7)-SUM(D7:O7)</f>
        <v>0</v>
      </c>
    </row>
    <row r="8" spans="1:28">
      <c r="A8" s="1" t="s">
        <v>48</v>
      </c>
      <c r="B8" s="1" t="s">
        <v>43</v>
      </c>
      <c r="C8" s="2" t="s">
        <v>49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2">
        <f>SUM(P8:AA8)-SUM(D8:O8)</f>
        <v>0</v>
      </c>
    </row>
    <row r="9" spans="1:28">
      <c r="A9" s="13" t="s">
        <v>50</v>
      </c>
      <c r="B9" s="13" t="s">
        <v>51</v>
      </c>
      <c r="C9" s="14"/>
      <c r="D9" s="15">
        <f>SUM(D6:D8)</f>
        <v>0</v>
      </c>
      <c r="E9" s="15">
        <f t="shared" ref="E9:AA9" si="0">SUM(E6:E8)</f>
        <v>0</v>
      </c>
      <c r="F9" s="15">
        <f t="shared" si="0"/>
        <v>0</v>
      </c>
      <c r="G9" s="15">
        <f t="shared" si="0"/>
        <v>0</v>
      </c>
      <c r="H9" s="15">
        <f t="shared" si="0"/>
        <v>0</v>
      </c>
      <c r="I9" s="15">
        <f t="shared" si="0"/>
        <v>0</v>
      </c>
      <c r="J9" s="15">
        <f t="shared" si="0"/>
        <v>0</v>
      </c>
      <c r="K9" s="15">
        <f t="shared" si="0"/>
        <v>0</v>
      </c>
      <c r="L9" s="15">
        <f t="shared" si="0"/>
        <v>0</v>
      </c>
      <c r="M9" s="15">
        <f t="shared" si="0"/>
        <v>0</v>
      </c>
      <c r="N9" s="15">
        <f t="shared" si="0"/>
        <v>0</v>
      </c>
      <c r="O9" s="15">
        <f t="shared" si="0"/>
        <v>0</v>
      </c>
      <c r="P9" s="15">
        <f t="shared" si="0"/>
        <v>0</v>
      </c>
      <c r="Q9" s="15">
        <f t="shared" si="0"/>
        <v>0</v>
      </c>
      <c r="R9" s="15">
        <f t="shared" si="0"/>
        <v>0</v>
      </c>
      <c r="S9" s="15">
        <f t="shared" si="0"/>
        <v>0</v>
      </c>
      <c r="T9" s="15">
        <f t="shared" si="0"/>
        <v>0</v>
      </c>
      <c r="U9" s="15">
        <f t="shared" si="0"/>
        <v>0</v>
      </c>
      <c r="V9" s="15">
        <f t="shared" si="0"/>
        <v>0</v>
      </c>
      <c r="W9" s="15">
        <f t="shared" si="0"/>
        <v>0</v>
      </c>
      <c r="X9" s="15">
        <f t="shared" si="0"/>
        <v>0</v>
      </c>
      <c r="Y9" s="15">
        <f t="shared" si="0"/>
        <v>0</v>
      </c>
      <c r="Z9" s="15">
        <f t="shared" si="0"/>
        <v>0</v>
      </c>
      <c r="AA9" s="15">
        <f t="shared" si="0"/>
        <v>0</v>
      </c>
      <c r="AB9" s="15">
        <f>SUM(P9:AA9)-SUM(D9:O9)</f>
        <v>0</v>
      </c>
    </row>
    <row r="10" spans="1:28">
      <c r="A10" s="8" t="s">
        <v>52</v>
      </c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>
      <c r="A11" s="1" t="s">
        <v>53</v>
      </c>
      <c r="B11" s="1" t="s">
        <v>54</v>
      </c>
      <c r="C11" s="2" t="s">
        <v>55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2">
        <f>SUM(P11:AA11)-SUM(D11:O11)</f>
        <v>0</v>
      </c>
    </row>
    <row r="12" spans="1:28">
      <c r="A12" s="1" t="s">
        <v>56</v>
      </c>
      <c r="B12" s="1" t="s">
        <v>54</v>
      </c>
      <c r="C12" s="2" t="s">
        <v>57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2">
        <f>SUM(P12:AA12)-SUM(D12:O12)</f>
        <v>0</v>
      </c>
    </row>
    <row r="13" spans="1:28">
      <c r="A13" s="1" t="s">
        <v>58</v>
      </c>
      <c r="B13" s="1" t="s">
        <v>54</v>
      </c>
      <c r="C13" s="2" t="s">
        <v>59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2">
        <f>SUM(P13:AA13)-SUM(D13:O13)</f>
        <v>0</v>
      </c>
    </row>
    <row r="14" spans="1:28">
      <c r="A14" s="1" t="s">
        <v>60</v>
      </c>
      <c r="B14" s="1" t="s">
        <v>54</v>
      </c>
      <c r="C14" s="2" t="s">
        <v>61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2">
        <f>SUM(P14:AA14)-SUM(D14:O14)</f>
        <v>0</v>
      </c>
    </row>
    <row r="15" spans="1:28">
      <c r="A15" s="1" t="s">
        <v>62</v>
      </c>
      <c r="B15" s="1" t="s">
        <v>54</v>
      </c>
      <c r="C15" s="2" t="s">
        <v>63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2">
        <f>SUM(P15:AA15)-SUM(D15:O15)</f>
        <v>0</v>
      </c>
    </row>
    <row r="16" spans="1:28">
      <c r="A16" s="8" t="s">
        <v>64</v>
      </c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>
      <c r="A17" s="1" t="s">
        <v>65</v>
      </c>
      <c r="B17" s="1" t="s">
        <v>54</v>
      </c>
      <c r="C17" s="2" t="s">
        <v>66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2">
        <f>SUM(P17:AA17)-SUM(D17:O17)</f>
        <v>0</v>
      </c>
    </row>
    <row r="18" spans="1:28">
      <c r="A18" s="1" t="s">
        <v>67</v>
      </c>
      <c r="B18" s="1" t="s">
        <v>54</v>
      </c>
      <c r="C18" s="2" t="s">
        <v>68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2">
        <f>SUM(P18:AA18)-SUM(D18:O18)</f>
        <v>0</v>
      </c>
    </row>
    <row r="19" spans="1:28">
      <c r="A19" s="8" t="s">
        <v>69</v>
      </c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>
      <c r="A20" s="1" t="s">
        <v>70</v>
      </c>
      <c r="B20" s="1" t="s">
        <v>54</v>
      </c>
      <c r="C20" s="2" t="s">
        <v>71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>
        <f>SUM(P20:AA20)-SUM(D20:O20)</f>
        <v>0</v>
      </c>
    </row>
    <row r="21" spans="1:28">
      <c r="A21" s="1" t="s">
        <v>72</v>
      </c>
      <c r="B21" s="1" t="s">
        <v>54</v>
      </c>
      <c r="C21" s="2" t="s">
        <v>73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2">
        <f>SUM(P21:AA21)-SUM(D21:O21)</f>
        <v>0</v>
      </c>
    </row>
    <row r="22" spans="1:28">
      <c r="A22" s="1" t="s">
        <v>74</v>
      </c>
      <c r="B22" s="1" t="s">
        <v>54</v>
      </c>
      <c r="C22" s="2" t="s">
        <v>75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>
        <f>SUM(P22:AA22)-SUM(D22:O22)</f>
        <v>0</v>
      </c>
    </row>
    <row r="23" spans="1:28">
      <c r="A23" s="8" t="s">
        <v>76</v>
      </c>
      <c r="B23" s="8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1" t="s">
        <v>77</v>
      </c>
      <c r="B24" s="1" t="s">
        <v>54</v>
      </c>
      <c r="C24" s="2" t="s">
        <v>78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2">
        <f t="shared" ref="AB24:AB30" si="1">SUM(P24:AA24)-SUM(D24:O24)</f>
        <v>0</v>
      </c>
    </row>
    <row r="25" spans="1:28">
      <c r="A25" s="1" t="s">
        <v>79</v>
      </c>
      <c r="B25" s="1" t="s">
        <v>54</v>
      </c>
      <c r="C25" s="2" t="s">
        <v>80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2">
        <f t="shared" si="1"/>
        <v>0</v>
      </c>
    </row>
    <row r="26" spans="1:28">
      <c r="A26" s="1" t="s">
        <v>81</v>
      </c>
      <c r="B26" s="1"/>
      <c r="C26" s="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2">
        <f t="shared" si="1"/>
        <v>0</v>
      </c>
    </row>
    <row r="27" spans="1:28">
      <c r="A27" s="1" t="s">
        <v>82</v>
      </c>
      <c r="B27" s="1" t="s">
        <v>54</v>
      </c>
      <c r="C27" s="2" t="s">
        <v>83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2">
        <f t="shared" si="1"/>
        <v>0</v>
      </c>
    </row>
    <row r="28" spans="1:28">
      <c r="A28" s="8" t="s">
        <v>84</v>
      </c>
      <c r="B28" s="8" t="s">
        <v>54</v>
      </c>
      <c r="C28" s="9" t="s">
        <v>85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>
        <f t="shared" si="1"/>
        <v>0</v>
      </c>
    </row>
    <row r="29" spans="1:28">
      <c r="A29" s="1" t="s">
        <v>86</v>
      </c>
      <c r="B29" s="1" t="s">
        <v>54</v>
      </c>
      <c r="C29" s="2" t="s">
        <v>87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2">
        <f t="shared" si="1"/>
        <v>0</v>
      </c>
    </row>
    <row r="30" spans="1:28">
      <c r="A30" s="1" t="s">
        <v>88</v>
      </c>
      <c r="B30" s="1" t="s">
        <v>54</v>
      </c>
      <c r="C30" s="2" t="s">
        <v>89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>
        <f t="shared" si="1"/>
        <v>0</v>
      </c>
    </row>
    <row r="31" spans="1:28">
      <c r="A31" s="1" t="s">
        <v>90</v>
      </c>
      <c r="B31" s="1"/>
      <c r="C31" s="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" t="s">
        <v>90</v>
      </c>
      <c r="B32" s="1" t="s">
        <v>54</v>
      </c>
      <c r="C32" s="2" t="s">
        <v>91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>
        <f>SUM(P32:AA32)-SUM(D32:O32)</f>
        <v>0</v>
      </c>
    </row>
    <row r="33" spans="1:28">
      <c r="A33" s="13" t="s">
        <v>92</v>
      </c>
      <c r="B33" s="13" t="s">
        <v>51</v>
      </c>
      <c r="C33" s="14"/>
      <c r="D33" s="15">
        <f>SUM(D11:D32)</f>
        <v>0</v>
      </c>
      <c r="E33" s="15">
        <f t="shared" ref="E33:AA33" si="2">SUM(E11:E32)</f>
        <v>0</v>
      </c>
      <c r="F33" s="15">
        <f t="shared" si="2"/>
        <v>0</v>
      </c>
      <c r="G33" s="15">
        <f t="shared" si="2"/>
        <v>0</v>
      </c>
      <c r="H33" s="15">
        <f t="shared" si="2"/>
        <v>0</v>
      </c>
      <c r="I33" s="15">
        <f t="shared" si="2"/>
        <v>0</v>
      </c>
      <c r="J33" s="15">
        <f t="shared" si="2"/>
        <v>0</v>
      </c>
      <c r="K33" s="15">
        <f t="shared" si="2"/>
        <v>0</v>
      </c>
      <c r="L33" s="15">
        <f t="shared" si="2"/>
        <v>0</v>
      </c>
      <c r="M33" s="15">
        <f t="shared" si="2"/>
        <v>0</v>
      </c>
      <c r="N33" s="15">
        <f t="shared" si="2"/>
        <v>0</v>
      </c>
      <c r="O33" s="15">
        <f t="shared" si="2"/>
        <v>0</v>
      </c>
      <c r="P33" s="15">
        <f t="shared" si="2"/>
        <v>0</v>
      </c>
      <c r="Q33" s="15">
        <f t="shared" si="2"/>
        <v>0</v>
      </c>
      <c r="R33" s="15">
        <f t="shared" si="2"/>
        <v>0</v>
      </c>
      <c r="S33" s="15">
        <f t="shared" si="2"/>
        <v>0</v>
      </c>
      <c r="T33" s="15">
        <f t="shared" si="2"/>
        <v>0</v>
      </c>
      <c r="U33" s="15">
        <f t="shared" si="2"/>
        <v>0</v>
      </c>
      <c r="V33" s="15">
        <f t="shared" si="2"/>
        <v>0</v>
      </c>
      <c r="W33" s="15">
        <f t="shared" si="2"/>
        <v>0</v>
      </c>
      <c r="X33" s="15">
        <f t="shared" si="2"/>
        <v>0</v>
      </c>
      <c r="Y33" s="15">
        <f t="shared" si="2"/>
        <v>0</v>
      </c>
      <c r="Z33" s="15">
        <f t="shared" si="2"/>
        <v>0</v>
      </c>
      <c r="AA33" s="15">
        <f t="shared" si="2"/>
        <v>0</v>
      </c>
      <c r="AB33" s="15">
        <f>SUM(P33:AA33)-SUM(D33:O33)</f>
        <v>0</v>
      </c>
    </row>
    <row r="34" spans="1:28">
      <c r="A34" s="13" t="s">
        <v>93</v>
      </c>
      <c r="B34" s="13" t="s">
        <v>94</v>
      </c>
      <c r="C34" s="14" t="s">
        <v>95</v>
      </c>
      <c r="D34" s="15">
        <f>D9-D33</f>
        <v>0</v>
      </c>
      <c r="E34" s="15">
        <f t="shared" ref="E34:AA34" si="3">E9-E33</f>
        <v>0</v>
      </c>
      <c r="F34" s="15">
        <f t="shared" si="3"/>
        <v>0</v>
      </c>
      <c r="G34" s="15">
        <f t="shared" si="3"/>
        <v>0</v>
      </c>
      <c r="H34" s="15">
        <f t="shared" si="3"/>
        <v>0</v>
      </c>
      <c r="I34" s="15">
        <f t="shared" si="3"/>
        <v>0</v>
      </c>
      <c r="J34" s="15">
        <f t="shared" si="3"/>
        <v>0</v>
      </c>
      <c r="K34" s="15">
        <f t="shared" si="3"/>
        <v>0</v>
      </c>
      <c r="L34" s="15">
        <f t="shared" si="3"/>
        <v>0</v>
      </c>
      <c r="M34" s="15">
        <f t="shared" si="3"/>
        <v>0</v>
      </c>
      <c r="N34" s="15">
        <f t="shared" si="3"/>
        <v>0</v>
      </c>
      <c r="O34" s="15">
        <f t="shared" si="3"/>
        <v>0</v>
      </c>
      <c r="P34" s="15">
        <f t="shared" si="3"/>
        <v>0</v>
      </c>
      <c r="Q34" s="15">
        <f t="shared" si="3"/>
        <v>0</v>
      </c>
      <c r="R34" s="15">
        <f t="shared" si="3"/>
        <v>0</v>
      </c>
      <c r="S34" s="15">
        <f t="shared" si="3"/>
        <v>0</v>
      </c>
      <c r="T34" s="15">
        <f t="shared" si="3"/>
        <v>0</v>
      </c>
      <c r="U34" s="15">
        <f t="shared" si="3"/>
        <v>0</v>
      </c>
      <c r="V34" s="15">
        <f t="shared" si="3"/>
        <v>0</v>
      </c>
      <c r="W34" s="15">
        <f t="shared" si="3"/>
        <v>0</v>
      </c>
      <c r="X34" s="15">
        <f t="shared" si="3"/>
        <v>0</v>
      </c>
      <c r="Y34" s="15">
        <f t="shared" si="3"/>
        <v>0</v>
      </c>
      <c r="Z34" s="15">
        <f t="shared" si="3"/>
        <v>0</v>
      </c>
      <c r="AA34" s="15">
        <f t="shared" si="3"/>
        <v>0</v>
      </c>
      <c r="AB34" s="15">
        <f>SUM(P34:AA34)-SUM(D34:O34)</f>
        <v>0</v>
      </c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</sheetData>
  <mergeCells count="4">
    <mergeCell ref="A1:AB2"/>
    <mergeCell ref="D3:O3"/>
    <mergeCell ref="P3:AA3"/>
    <mergeCell ref="AB3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0" sqref="B10"/>
    </sheetView>
  </sheetViews>
  <sheetFormatPr baseColWidth="10" defaultColWidth="8.83203125" defaultRowHeight="14"/>
  <cols>
    <col min="1" max="1" width="30" customWidth="1"/>
    <col min="2" max="14" width="13" customWidth="1"/>
  </cols>
  <sheetData>
    <row r="1" spans="1:28">
      <c r="A1" s="25" t="s">
        <v>154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8">
      <c r="A4" s="7" t="s">
        <v>96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7" t="s">
        <v>40</v>
      </c>
      <c r="L4" s="7" t="s">
        <v>41</v>
      </c>
      <c r="M4" s="7" t="s">
        <v>42</v>
      </c>
      <c r="N4" s="7" t="s">
        <v>97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1" t="s">
        <v>98</v>
      </c>
      <c r="B5" s="16">
        <f>Assumptions!B6</f>
        <v>0</v>
      </c>
      <c r="C5" s="16">
        <f t="shared" ref="C5:M5" si="0">B17</f>
        <v>0</v>
      </c>
      <c r="D5" s="16">
        <f t="shared" si="0"/>
        <v>0</v>
      </c>
      <c r="E5" s="16">
        <f t="shared" si="0"/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>
      <c r="A6" s="1" t="s">
        <v>99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>
        <f t="shared" ref="N6:N16" si="1">SUM(B6:M6)</f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1" t="s">
        <v>100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>
        <f t="shared" si="1"/>
        <v>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13" t="s">
        <v>101</v>
      </c>
      <c r="B8" s="15">
        <f t="shared" ref="B8:M8" si="2">SUM(B6:B7)</f>
        <v>0</v>
      </c>
      <c r="C8" s="15">
        <f t="shared" si="2"/>
        <v>0</v>
      </c>
      <c r="D8" s="15">
        <f t="shared" si="2"/>
        <v>0</v>
      </c>
      <c r="E8" s="15">
        <f t="shared" si="2"/>
        <v>0</v>
      </c>
      <c r="F8" s="15">
        <f t="shared" si="2"/>
        <v>0</v>
      </c>
      <c r="G8" s="15">
        <f t="shared" si="2"/>
        <v>0</v>
      </c>
      <c r="H8" s="15">
        <f t="shared" si="2"/>
        <v>0</v>
      </c>
      <c r="I8" s="15">
        <f t="shared" si="2"/>
        <v>0</v>
      </c>
      <c r="J8" s="15">
        <f t="shared" si="2"/>
        <v>0</v>
      </c>
      <c r="K8" s="15">
        <f t="shared" si="2"/>
        <v>0</v>
      </c>
      <c r="L8" s="15">
        <f t="shared" si="2"/>
        <v>0</v>
      </c>
      <c r="M8" s="15">
        <f t="shared" si="2"/>
        <v>0</v>
      </c>
      <c r="N8" s="15">
        <f t="shared" si="1"/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1" t="s">
        <v>102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>
        <f t="shared" si="1"/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103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>
        <f t="shared" si="1"/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1" t="s">
        <v>104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>
        <f>SUM(B11:M11)</f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1" t="s">
        <v>105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>
        <f t="shared" si="1"/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1" t="s">
        <v>106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>
        <f t="shared" si="1"/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1" t="s">
        <v>107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>
        <f t="shared" si="1"/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13" t="s">
        <v>108</v>
      </c>
      <c r="B15" s="15">
        <f>SUM(B9:B14)</f>
        <v>0</v>
      </c>
      <c r="C15" s="15">
        <f t="shared" ref="C15:M15" si="3">SUM(C9:C14)</f>
        <v>0</v>
      </c>
      <c r="D15" s="15">
        <f t="shared" si="3"/>
        <v>0</v>
      </c>
      <c r="E15" s="15">
        <f t="shared" si="3"/>
        <v>0</v>
      </c>
      <c r="F15" s="15">
        <f t="shared" si="3"/>
        <v>0</v>
      </c>
      <c r="G15" s="15">
        <f t="shared" si="3"/>
        <v>0</v>
      </c>
      <c r="H15" s="15">
        <f t="shared" si="3"/>
        <v>0</v>
      </c>
      <c r="I15" s="15">
        <f t="shared" si="3"/>
        <v>0</v>
      </c>
      <c r="J15" s="15">
        <f t="shared" si="3"/>
        <v>0</v>
      </c>
      <c r="K15" s="15">
        <f t="shared" si="3"/>
        <v>0</v>
      </c>
      <c r="L15" s="15">
        <f t="shared" si="3"/>
        <v>0</v>
      </c>
      <c r="M15" s="15">
        <f t="shared" si="3"/>
        <v>0</v>
      </c>
      <c r="N15" s="15">
        <f t="shared" si="1"/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13" t="s">
        <v>109</v>
      </c>
      <c r="B16" s="15">
        <f t="shared" ref="B16:M16" si="4">B8-B15</f>
        <v>0</v>
      </c>
      <c r="C16" s="15">
        <f t="shared" si="4"/>
        <v>0</v>
      </c>
      <c r="D16" s="15">
        <f t="shared" si="4"/>
        <v>0</v>
      </c>
      <c r="E16" s="15">
        <f t="shared" si="4"/>
        <v>0</v>
      </c>
      <c r="F16" s="15">
        <f t="shared" si="4"/>
        <v>0</v>
      </c>
      <c r="G16" s="15">
        <f t="shared" si="4"/>
        <v>0</v>
      </c>
      <c r="H16" s="15">
        <f t="shared" si="4"/>
        <v>0</v>
      </c>
      <c r="I16" s="15">
        <f t="shared" si="4"/>
        <v>0</v>
      </c>
      <c r="J16" s="15">
        <f t="shared" si="4"/>
        <v>0</v>
      </c>
      <c r="K16" s="15">
        <f t="shared" si="4"/>
        <v>0</v>
      </c>
      <c r="L16" s="15">
        <f t="shared" si="4"/>
        <v>0</v>
      </c>
      <c r="M16" s="15">
        <f t="shared" si="4"/>
        <v>0</v>
      </c>
      <c r="N16" s="15">
        <f t="shared" si="1"/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13" t="s">
        <v>110</v>
      </c>
      <c r="B17" s="15">
        <f t="shared" ref="B17:M17" si="5">B5+B16</f>
        <v>0</v>
      </c>
      <c r="C17" s="15">
        <f t="shared" si="5"/>
        <v>0</v>
      </c>
      <c r="D17" s="15">
        <f t="shared" si="5"/>
        <v>0</v>
      </c>
      <c r="E17" s="15">
        <f t="shared" si="5"/>
        <v>0</v>
      </c>
      <c r="F17" s="15">
        <f t="shared" si="5"/>
        <v>0</v>
      </c>
      <c r="G17" s="15">
        <f t="shared" si="5"/>
        <v>0</v>
      </c>
      <c r="H17" s="15">
        <f t="shared" si="5"/>
        <v>0</v>
      </c>
      <c r="I17" s="15">
        <f t="shared" si="5"/>
        <v>0</v>
      </c>
      <c r="J17" s="15">
        <f t="shared" si="5"/>
        <v>0</v>
      </c>
      <c r="K17" s="15">
        <f t="shared" si="5"/>
        <v>0</v>
      </c>
      <c r="L17" s="15">
        <f t="shared" si="5"/>
        <v>0</v>
      </c>
      <c r="M17" s="15">
        <f t="shared" si="5"/>
        <v>0</v>
      </c>
      <c r="N17" s="15">
        <f>M17</f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1" t="s">
        <v>111</v>
      </c>
      <c r="B18" s="1" t="str">
        <f t="shared" ref="B18:M18" si="6">IF(B17&lt;0,"CASH PRESSURE","")</f>
        <v/>
      </c>
      <c r="C18" s="1" t="str">
        <f t="shared" si="6"/>
        <v/>
      </c>
      <c r="D18" s="1" t="str">
        <f t="shared" si="6"/>
        <v/>
      </c>
      <c r="E18" s="1" t="str">
        <f t="shared" si="6"/>
        <v/>
      </c>
      <c r="F18" s="1" t="str">
        <f t="shared" si="6"/>
        <v/>
      </c>
      <c r="G18" s="1" t="str">
        <f t="shared" si="6"/>
        <v/>
      </c>
      <c r="H18" s="1" t="str">
        <f t="shared" si="6"/>
        <v/>
      </c>
      <c r="I18" s="1" t="str">
        <f t="shared" si="6"/>
        <v/>
      </c>
      <c r="J18" s="1" t="str">
        <f t="shared" si="6"/>
        <v/>
      </c>
      <c r="K18" s="1" t="str">
        <f t="shared" si="6"/>
        <v/>
      </c>
      <c r="L18" s="1" t="str">
        <f t="shared" si="6"/>
        <v/>
      </c>
      <c r="M18" s="1" t="str">
        <f t="shared" si="6"/>
        <v/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</sheetData>
  <mergeCells count="1">
    <mergeCell ref="A1:N2"/>
  </mergeCells>
  <conditionalFormatting sqref="B18:M18">
    <cfRule type="expression" dxfId="0" priority="1">
      <formula>B18="CASH PRESSURE"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0" sqref="M20"/>
    </sheetView>
  </sheetViews>
  <sheetFormatPr baseColWidth="10" defaultColWidth="8.83203125" defaultRowHeight="14"/>
  <cols>
    <col min="1" max="1" width="26" customWidth="1"/>
    <col min="2" max="4" width="20" customWidth="1"/>
    <col min="5" max="8" width="14" customWidth="1"/>
  </cols>
  <sheetData>
    <row r="1" spans="1:28">
      <c r="A1" s="25" t="s">
        <v>112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5"/>
      <c r="B2" s="25"/>
      <c r="C2" s="25"/>
      <c r="D2" s="25"/>
      <c r="E2" s="25"/>
      <c r="F2" s="25"/>
      <c r="G2" s="25"/>
      <c r="H2" s="2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7" t="s">
        <v>113</v>
      </c>
      <c r="B4" s="7" t="s">
        <v>114</v>
      </c>
      <c r="C4" s="7" t="s">
        <v>115</v>
      </c>
      <c r="D4" s="7" t="s">
        <v>116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1" t="s">
        <v>117</v>
      </c>
      <c r="B5" s="16">
        <f>SUM('Budget &amp; Actual'!D9:O9)</f>
        <v>0</v>
      </c>
      <c r="C5" s="16">
        <f>SUM('Budget &amp; Actual'!P9:AA9)</f>
        <v>0</v>
      </c>
      <c r="D5" s="16">
        <f>C5-B5</f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>
      <c r="A6" s="1" t="s">
        <v>118</v>
      </c>
      <c r="B6" s="16">
        <f>SUM('Budget &amp; Actual'!D33:O33)</f>
        <v>0</v>
      </c>
      <c r="C6" s="16">
        <f>SUM('Budget &amp; Actual'!P33:AA33)</f>
        <v>0</v>
      </c>
      <c r="D6" s="16">
        <f>C6-B6</f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1" t="s">
        <v>93</v>
      </c>
      <c r="B7" s="16">
        <f>B5-B6</f>
        <v>0</v>
      </c>
      <c r="C7" s="16">
        <f>C5-C6</f>
        <v>0</v>
      </c>
      <c r="D7" s="16">
        <f>C7-B7</f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1" t="s">
        <v>110</v>
      </c>
      <c r="B8" s="16">
        <f>'Cash Flow'!M17</f>
        <v>0</v>
      </c>
      <c r="C8" s="16"/>
      <c r="D8" s="1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1" t="s">
        <v>119</v>
      </c>
      <c r="B9" s="16">
        <f>MIN('Cash Flow'!B17:M17)</f>
        <v>0</v>
      </c>
      <c r="C9" s="16"/>
      <c r="D9" s="1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26" t="s">
        <v>120</v>
      </c>
      <c r="B11" s="26"/>
      <c r="C11" s="26"/>
      <c r="D11" s="26"/>
      <c r="E11" s="26"/>
      <c r="F11" s="26"/>
      <c r="G11" s="26"/>
      <c r="H11" s="2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56">
      <c r="A12" s="3" t="s">
        <v>121</v>
      </c>
      <c r="B12" s="4" t="s">
        <v>122</v>
      </c>
      <c r="C12" s="4"/>
      <c r="D12" s="4"/>
      <c r="E12" s="4"/>
      <c r="F12" s="4"/>
      <c r="G12" s="4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56">
      <c r="A13" s="3" t="s">
        <v>123</v>
      </c>
      <c r="B13" s="4" t="s">
        <v>124</v>
      </c>
      <c r="C13" s="4"/>
      <c r="D13" s="4"/>
      <c r="E13" s="4"/>
      <c r="F13" s="4"/>
      <c r="G13" s="4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84">
      <c r="A14" s="3" t="s">
        <v>125</v>
      </c>
      <c r="B14" s="4" t="s">
        <v>126</v>
      </c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98">
      <c r="A15" s="3" t="s">
        <v>127</v>
      </c>
      <c r="B15" s="4" t="s">
        <v>128</v>
      </c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56">
      <c r="A16" s="3" t="s">
        <v>129</v>
      </c>
      <c r="B16" s="4" t="s">
        <v>130</v>
      </c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26" t="s">
        <v>131</v>
      </c>
      <c r="B18" s="26"/>
      <c r="C18" s="26"/>
      <c r="D18" s="26"/>
      <c r="E18" s="26"/>
      <c r="F18" s="26"/>
      <c r="G18" s="26"/>
      <c r="H18" s="2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1" t="s">
        <v>113</v>
      </c>
      <c r="B19" s="1" t="s">
        <v>31</v>
      </c>
      <c r="C19" s="1" t="s">
        <v>32</v>
      </c>
      <c r="D19" s="1" t="s">
        <v>33</v>
      </c>
      <c r="E19" s="1" t="s">
        <v>34</v>
      </c>
      <c r="F19" s="1" t="s">
        <v>35</v>
      </c>
      <c r="G19" s="1" t="s">
        <v>36</v>
      </c>
      <c r="H19" s="1" t="s">
        <v>37</v>
      </c>
      <c r="I19" s="1" t="s">
        <v>38</v>
      </c>
      <c r="J19" s="1" t="s">
        <v>39</v>
      </c>
      <c r="K19" s="1" t="s">
        <v>40</v>
      </c>
      <c r="L19" s="1" t="s">
        <v>41</v>
      </c>
      <c r="M19" s="1" t="s">
        <v>42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1" t="s">
        <v>110</v>
      </c>
      <c r="B20" s="12">
        <f>'Cash Flow'!B17</f>
        <v>0</v>
      </c>
      <c r="C20" s="12">
        <f>'Cash Flow'!C17</f>
        <v>0</v>
      </c>
      <c r="D20" s="12">
        <f>'Cash Flow'!D17</f>
        <v>0</v>
      </c>
      <c r="E20" s="12">
        <f>'Cash Flow'!E17</f>
        <v>0</v>
      </c>
      <c r="F20" s="12">
        <f>'Cash Flow'!F17</f>
        <v>0</v>
      </c>
      <c r="G20" s="12">
        <f>'Cash Flow'!G17</f>
        <v>0</v>
      </c>
      <c r="H20" s="12">
        <f>'Cash Flow'!H17</f>
        <v>0</v>
      </c>
      <c r="I20" s="12">
        <f>'Cash Flow'!I17</f>
        <v>0</v>
      </c>
      <c r="J20" s="12">
        <f>'Cash Flow'!J17</f>
        <v>0</v>
      </c>
      <c r="K20" s="12">
        <f>'Cash Flow'!K17</f>
        <v>0</v>
      </c>
      <c r="L20" s="12">
        <f>'Cash Flow'!L17</f>
        <v>0</v>
      </c>
      <c r="M20" s="12">
        <f>'Cash Flow'!M17</f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</sheetData>
  <mergeCells count="3">
    <mergeCell ref="A1:H2"/>
    <mergeCell ref="A11:H11"/>
    <mergeCell ref="A18:H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Assumptions</vt:lpstr>
      <vt:lpstr>Budget &amp; Actual</vt:lpstr>
      <vt:lpstr>Cash Flow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Wyatt</cp:lastModifiedBy>
  <dcterms:modified xsi:type="dcterms:W3CDTF">2026-10-11T14:33:26Z</dcterms:modified>
</cp:coreProperties>
</file>